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80" windowHeight="7815" activeTab="0"/>
  </bookViews>
  <sheets>
    <sheet name="Hoja1" sheetId="1" r:id="rId1"/>
    <sheet name="Hoja2" sheetId="2" r:id="rId2"/>
    <sheet name="Hoja3" sheetId="3" r:id="rId3"/>
  </sheets>
  <definedNames>
    <definedName name="_xlnm.Print_Area" localSheetId="0">'Hoja1'!$A$1:$H$44</definedName>
  </definedNames>
  <calcPr fullCalcOnLoad="1"/>
</workbook>
</file>

<file path=xl/sharedStrings.xml><?xml version="1.0" encoding="utf-8"?>
<sst xmlns="http://schemas.openxmlformats.org/spreadsheetml/2006/main" count="31" uniqueCount="26">
  <si>
    <t>UNIDAD</t>
  </si>
  <si>
    <t>CANTIDAD</t>
  </si>
  <si>
    <t>V/UNITARIO</t>
  </si>
  <si>
    <t>V/TOTAL</t>
  </si>
  <si>
    <t>SUBTOTAL</t>
  </si>
  <si>
    <t>IVA 16%</t>
  </si>
  <si>
    <t>DESCRIPCION</t>
  </si>
  <si>
    <t>No. ITEM</t>
  </si>
  <si>
    <t>COORDINADOR</t>
  </si>
  <si>
    <t>UNIDAD DE DESARROLLO DE INFRAESTRUCTURA</t>
  </si>
  <si>
    <t xml:space="preserve">ARQ. DIEGO ANDRES CASTRO  GARCIA  </t>
  </si>
  <si>
    <t xml:space="preserve">                                          REINEL MOSQUERA FERNANDEZ</t>
  </si>
  <si>
    <t xml:space="preserve">                                                                                                                                                            INGENIERO CONTRATISTA</t>
  </si>
  <si>
    <t>Suministro de Ascensor</t>
  </si>
  <si>
    <t>Uunidad</t>
  </si>
  <si>
    <t>IVA ( 16% SOBRE UTILIDAD DEL 5%)</t>
  </si>
  <si>
    <t>SUMINISTRO</t>
  </si>
  <si>
    <t>INSTALACION Y PUESTA EN FUNCIONAMIENTO</t>
  </si>
  <si>
    <t>TOTAL SUMINISTRO E INSTALACION Y PUESTA EN FUNCIONAMIENTO DE  UN ASCENSOR</t>
  </si>
  <si>
    <t>SUMINISTRO E INSTALACIÓN DEL ASCENSOR DEL EDIFICIO ADMINISTRATIVO DE LA FACULTAD DE CIENCIAS CONTABLES, ECONOMICAS Y ADMINISTRATIVAS DE LA UNIVERSIDAD DEL CAUCA.</t>
  </si>
  <si>
    <t>PRESUPUESTO OFICIAL</t>
  </si>
  <si>
    <t xml:space="preserve">Suministro de Ascensor  (sin sala de maquinas), CAPACIDAD NOMINAL: para  mínimo 10 pasajeros  (700 kg), VELOCIDAD NOMINAL: 60 m/min, 1,0m/s), CONTROL: sistema VVVF, voltaje frecuencias variables NUMERO DE ENTRADAS /PARADAS:(4/4) cuatro entradas y paradas por el mismo lado en cuatro pisos continuos, OPERACION: simplex selectiva colectiva en ambos sentidos., SISTEMA DE NIVELACION: controlado electrónicamente por microprocesador y renivelacion automática con tolerancia de +- 3mm. CABINA INTERNA: según medidas del fabricante, sujeta a espacio disponible en la  estructura del edificio existente.), ENTRADA UTIL: mínimo 0.80m (ancho)*2,10 mts (alto), no requiere sala de maquinas,  con panel de control de libre acceso, el cual puede ir empotrado en los muros  que cierran la entrada al ascensor,  foso amortiguadores de 1,40m de profundidad, ENERGIA DE TRABAJO: 208V, 3 FASES, 60HZ. POTENCIA MINIMA DEL MOTOR: 5,5KW.  incluye transporte,  descarga, almacenamiento, seguros, montacargas, grúas, personal del movimiento de  los equipos en el sitio donde se van a instalar.    El ascensor debe ser capaz  de transportar    mínimo 10 personas (700kg),  a los 4 pisos del edificio que tiene una altura aproximada de 15mts.                                                                                                                                                                                                                                       ACABADOS GENERALES: CABINA: paños en cabina: frente en acero inoxidable, paños laterales y posteriores con terminados en formica.    piso: tableta vinisil. Techo: construido en lamina cold rooled, c-16 reforzado con capacidad para soportar  200kg sin deformidad plástica. Cielo raso: Estructura metálica de contorno con iluminación acrílica. tipo NPD.  Plataforma: Construida en lamina cold roll y hot rolled de alta resistencia y debidamente tratada. instalado sobre soportes de caucho anti vibratorio.    Luz de emergencia: la cabina se alumbrara mediante un alumbrado independiente, el cual está dotado con baterías que entra en operación cuando hay falla en el suministro de energía. Apertura de puertas: Tipo central, automática deslizable horizontalmente sobre quicio  de aluminio, entrada útil de 800 mm con apertura central. Selector de pisos: tipo electrónico. Puertas y marcos en piso principal en acero inoxidable cepillado.        Marcos y puertas de entradas en pisos típicos: enlamina cold rolled terminados en pintura. Señalización y comandos en cabina:   en acero inoxidable, sistema braille: botón de llamado de piso del tipo MICRO PUSH, con señalización luminosa       de registro de llamada. Botón de abrir puerta: al presionarlo reabren puertas completamente se mantienen  abiertas estando este oprimido    </t>
  </si>
  <si>
    <t xml:space="preserve"> Botón de cerrar puertas: al presionarlo  se suprime el tiempo de espera de apertura de puertas cerrándolas inmediatamente. Botón de alarma: Al presionarlo permite la comunicación entre cabina y recepción. Indicador de posición digital: Situado en la parte superior del panel de opreacion. Indicador de sentido de viaje: Flechas direccionales localizadas en la parte superior del panel de operaciones.     Avisos: de marca y capacidad .adicionalmente incluidos en el panel de operaciones, parte inferior se encuentran botones para: Encender y apagar el ascensor y encender y apagar el sistema de iluminación. Señalización  y comandos en piso principal y pisos típicos: con indicador de posición en cada piso de hall, con botones de tipo MICRO PUSH y señalización luminoso de registro de llamada.      Indicador de posición  en matriz de punto con efectos especiales, incluido la botonera del hall.        OTROS DISPOSITIVOS INCLUIDOS: ESPEJO,  tipo medio espejo atrás,  PASAMANOS, atrás, GANCHOS PARA LONA cromado,  LONA PROTECTORA , CITOFONO, 6V, BANDA DE SEGURIDAD, VENTILADOR, alarma que permita  evacuación en caso de incendio, sistema que permita cancelación de llamadas falsas, cortina multirayos laser: permite detección de obstáculos en  toda la extensión de las puertas, arribo directo: control  que permite la función de arribo directo por distancia., viaje de carga llena: solo se responde a llamadas de cabina hasta que se termine esta condición. AUTO RESCATE: en caso de no llegar   a nivel en cualquier piso, se debe activar la función de  auto rescate  a baja velocidad, guiándolo hasta la parada más próxima  para efectuar  la evacuación. Tiempo de puertas: el tiempo de permanencia de puertas abiertas después de atender una llamada es programable por el ajustador.  Reapertura  de puertas por llamada  de hall, cuando la cabina se encuentre en el piso a nivel y se suprime la llamada de hall (subir  o bajar), la cabina se abrirá automáticamente.  Posibilidad de conexión a planta eléctrica mediante contacto seco .Dispositivo de sobrecarga con alarma sonora y anuncio de llegada a piso. Sistema automático  de apagado de luces y ventilación de cabina. parqueo automático: una vez la última llamada registrada sea atendida, la cabina se dirige automáticamente a su piso de  de parqueo.     Manejo independiente: Solo responde a llamadas de cabina y cierra puertas solo si se presiona el botón de cerrar puertas. Parqueo permanente:      Mediante una llave instalada en el piso principal  el equipo  puede ser parqueado y deshabilitado. Señal de sobrecarga. El equipo debe poseer un sensor de carga que al registrar el 110% de carga nominal, active una señal sonora e impida el cierre de las puertas y se desactive  al registrar carga inferior a 110%. Función de eliminación de llamadas en cabina con poca carga:        si el sensor de carga registra una carga inferior a 20% de la carga nominal, impida que sea registrada  más de 3 llamadas en la cabina. Intercomunicador de tres estaciones: cabina, recepción y modulo de control.    En caso de alarma de fuego el switch  ubicado en la caja instalada en el piso principal, es activado y colocado en la posición ON, el ascensor se detendrá en la parada más próxima y viajaran hasta el piso principal, los botones de llamados de cabina y hall quedaran desactivados. Una vez llegado al piso principal, allí permanecerá permanentemente con las puertas abiertas.                                                                                                                                                                                                                                                                                                                                                                                                                                              </t>
  </si>
  <si>
    <t>MANO DE OBRA</t>
  </si>
  <si>
    <t xml:space="preserve">COSTOS DIRECTOS MANO DE OBRA.      </t>
  </si>
  <si>
    <t>AIU  25% MANO DE OBRA</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</si>
</sst>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240A]\ #,##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6">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b/>
      <sz val="9"/>
      <color indexed="8"/>
      <name val="Calibri"/>
      <family val="2"/>
    </font>
    <font>
      <sz val="9"/>
      <color indexed="8"/>
      <name val="Arial"/>
      <family val="2"/>
    </font>
    <font>
      <b/>
      <sz val="9"/>
      <color indexed="8"/>
      <name val="Arial"/>
      <family val="2"/>
    </font>
    <font>
      <sz val="10"/>
      <color indexed="8"/>
      <name val="Calibri"/>
      <family val="2"/>
    </font>
    <font>
      <b/>
      <sz val="10.5"/>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b/>
      <sz val="9"/>
      <color theme="1"/>
      <name val="Calibri"/>
      <family val="2"/>
    </font>
    <font>
      <sz val="9"/>
      <color theme="1"/>
      <name val="Arial"/>
      <family val="2"/>
    </font>
    <font>
      <b/>
      <sz val="9"/>
      <color theme="1"/>
      <name val="Arial"/>
      <family val="2"/>
    </font>
    <font>
      <sz val="10"/>
      <color theme="1"/>
      <name val="Calibri"/>
      <family val="2"/>
    </font>
    <font>
      <b/>
      <sz val="10.5"/>
      <color theme="1"/>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0">
    <xf numFmtId="0" fontId="0" fillId="0" borderId="0" xfId="0" applyFont="1" applyAlignment="1">
      <alignment/>
    </xf>
    <xf numFmtId="0" fontId="40" fillId="0" borderId="0" xfId="0" applyFont="1" applyAlignment="1">
      <alignment/>
    </xf>
    <xf numFmtId="0" fontId="41" fillId="0" borderId="0" xfId="0" applyFont="1" applyAlignment="1">
      <alignment horizontal="center"/>
    </xf>
    <xf numFmtId="0" fontId="42" fillId="0" borderId="10" xfId="0" applyFont="1" applyBorder="1" applyAlignment="1">
      <alignment horizontal="center"/>
    </xf>
    <xf numFmtId="3" fontId="42" fillId="0" borderId="10" xfId="0" applyNumberFormat="1" applyFont="1" applyBorder="1" applyAlignment="1">
      <alignment/>
    </xf>
    <xf numFmtId="3" fontId="42" fillId="0" borderId="11" xfId="0" applyNumberFormat="1" applyFont="1" applyBorder="1" applyAlignment="1">
      <alignment/>
    </xf>
    <xf numFmtId="0" fontId="43" fillId="0" borderId="11" xfId="0" applyFont="1" applyBorder="1" applyAlignment="1">
      <alignment/>
    </xf>
    <xf numFmtId="164" fontId="43" fillId="0" borderId="11" xfId="0" applyNumberFormat="1" applyFont="1" applyBorder="1" applyAlignment="1">
      <alignment/>
    </xf>
    <xf numFmtId="0" fontId="40" fillId="0" borderId="11" xfId="0" applyFont="1" applyBorder="1" applyAlignment="1">
      <alignment horizontal="center"/>
    </xf>
    <xf numFmtId="0" fontId="42" fillId="0" borderId="11" xfId="0" applyFont="1" applyBorder="1" applyAlignment="1">
      <alignment horizontal="center"/>
    </xf>
    <xf numFmtId="0" fontId="44" fillId="0" borderId="0" xfId="0" applyFont="1" applyFill="1" applyAlignment="1">
      <alignment vertical="center"/>
    </xf>
    <xf numFmtId="0" fontId="44" fillId="0" borderId="0" xfId="0" applyFont="1" applyFill="1" applyAlignment="1">
      <alignment horizontal="center" vertical="center"/>
    </xf>
    <xf numFmtId="0" fontId="44" fillId="0" borderId="0" xfId="0" applyFont="1" applyFill="1" applyAlignment="1">
      <alignment horizontal="left" vertical="center"/>
    </xf>
    <xf numFmtId="0" fontId="40" fillId="0" borderId="0" xfId="0" applyNumberFormat="1" applyFont="1" applyAlignment="1">
      <alignment/>
    </xf>
    <xf numFmtId="0" fontId="41" fillId="0" borderId="0" xfId="0" applyFont="1" applyBorder="1" applyAlignment="1">
      <alignment/>
    </xf>
    <xf numFmtId="0" fontId="43" fillId="0" borderId="0" xfId="0" applyFont="1" applyBorder="1" applyAlignment="1">
      <alignment horizontal="center"/>
    </xf>
    <xf numFmtId="0" fontId="43" fillId="0" borderId="0" xfId="0" applyFont="1" applyBorder="1" applyAlignment="1">
      <alignment/>
    </xf>
    <xf numFmtId="0" fontId="40" fillId="0" borderId="12" xfId="0" applyFont="1" applyBorder="1" applyAlignment="1">
      <alignment/>
    </xf>
    <xf numFmtId="0" fontId="41" fillId="0" borderId="11" xfId="0" applyFont="1" applyBorder="1" applyAlignment="1">
      <alignment/>
    </xf>
    <xf numFmtId="0" fontId="43" fillId="0" borderId="11" xfId="0" applyFont="1" applyBorder="1" applyAlignment="1">
      <alignment horizontal="center"/>
    </xf>
    <xf numFmtId="0" fontId="40" fillId="0" borderId="13" xfId="0" applyFont="1" applyBorder="1" applyAlignment="1">
      <alignment horizontal="center"/>
    </xf>
    <xf numFmtId="0" fontId="42" fillId="0" borderId="14" xfId="0" applyFont="1" applyBorder="1" applyAlignment="1">
      <alignment horizontal="center"/>
    </xf>
    <xf numFmtId="0" fontId="42" fillId="0" borderId="15" xfId="0" applyFont="1" applyBorder="1" applyAlignment="1">
      <alignment horizontal="left" wrapText="1"/>
    </xf>
    <xf numFmtId="0" fontId="42" fillId="0" borderId="14" xfId="0" applyFont="1" applyBorder="1" applyAlignment="1">
      <alignment horizontal="left" wrapText="1"/>
    </xf>
    <xf numFmtId="3" fontId="43" fillId="0" borderId="11" xfId="0" applyNumberFormat="1" applyFont="1" applyBorder="1" applyAlignment="1">
      <alignment/>
    </xf>
    <xf numFmtId="0" fontId="40" fillId="0" borderId="13" xfId="0" applyFont="1" applyBorder="1" applyAlignment="1">
      <alignment/>
    </xf>
    <xf numFmtId="0" fontId="40" fillId="0" borderId="15" xfId="0" applyFont="1" applyBorder="1" applyAlignment="1">
      <alignment/>
    </xf>
    <xf numFmtId="0" fontId="40" fillId="0" borderId="14" xfId="0" applyFont="1" applyBorder="1" applyAlignment="1">
      <alignment/>
    </xf>
    <xf numFmtId="164" fontId="41" fillId="0" borderId="11" xfId="0" applyNumberFormat="1" applyFont="1" applyBorder="1" applyAlignment="1">
      <alignment/>
    </xf>
    <xf numFmtId="0" fontId="41" fillId="0" borderId="11" xfId="0" applyFont="1" applyBorder="1" applyAlignment="1">
      <alignment horizontal="center"/>
    </xf>
    <xf numFmtId="0" fontId="41" fillId="0" borderId="10" xfId="0" applyFont="1" applyBorder="1" applyAlignment="1">
      <alignment horizontal="center"/>
    </xf>
    <xf numFmtId="0" fontId="41" fillId="0" borderId="0" xfId="0" applyFont="1" applyAlignment="1">
      <alignment/>
    </xf>
    <xf numFmtId="0" fontId="41" fillId="0" borderId="13" xfId="0" applyFont="1" applyBorder="1" applyAlignment="1">
      <alignment horizontal="center"/>
    </xf>
    <xf numFmtId="0" fontId="41" fillId="0" borderId="15" xfId="0" applyFont="1" applyBorder="1" applyAlignment="1">
      <alignment/>
    </xf>
    <xf numFmtId="0" fontId="45" fillId="0" borderId="0" xfId="0" applyFont="1" applyAlignment="1">
      <alignment horizontal="center" wrapText="1"/>
    </xf>
    <xf numFmtId="0" fontId="42" fillId="0" borderId="11" xfId="0" applyFont="1" applyBorder="1" applyAlignment="1">
      <alignment horizontal="left" wrapText="1"/>
    </xf>
    <xf numFmtId="0" fontId="45" fillId="0" borderId="0" xfId="0" applyFont="1" applyAlignment="1">
      <alignment horizontal="center" wrapText="1"/>
    </xf>
    <xf numFmtId="0" fontId="41" fillId="0" borderId="0" xfId="0" applyFont="1" applyAlignment="1">
      <alignment horizontal="center"/>
    </xf>
    <xf numFmtId="0" fontId="40" fillId="0" borderId="12" xfId="0" applyFont="1" applyBorder="1" applyAlignment="1">
      <alignment horizontal="center"/>
    </xf>
    <xf numFmtId="0" fontId="40" fillId="0" borderId="10" xfId="0" applyFont="1" applyBorder="1" applyAlignment="1">
      <alignment horizontal="center"/>
    </xf>
    <xf numFmtId="0" fontId="43" fillId="0" borderId="11" xfId="0" applyFont="1" applyBorder="1" applyAlignment="1">
      <alignment horizontal="left" wrapText="1"/>
    </xf>
    <xf numFmtId="0" fontId="43" fillId="0" borderId="12" xfId="0" applyFont="1" applyBorder="1" applyAlignment="1">
      <alignment horizontal="left" wrapText="1"/>
    </xf>
    <xf numFmtId="0" fontId="43" fillId="0" borderId="11" xfId="0" applyFont="1" applyBorder="1" applyAlignment="1">
      <alignment horizontal="center"/>
    </xf>
    <xf numFmtId="0" fontId="42" fillId="0" borderId="16" xfId="0" applyFont="1" applyBorder="1" applyAlignment="1">
      <alignment horizontal="left" wrapText="1"/>
    </xf>
    <xf numFmtId="0" fontId="42" fillId="0" borderId="17" xfId="0" applyFont="1" applyBorder="1" applyAlignment="1">
      <alignment horizontal="left" wrapText="1"/>
    </xf>
    <xf numFmtId="0" fontId="42" fillId="0" borderId="18" xfId="0" applyFont="1" applyBorder="1" applyAlignment="1">
      <alignment horizontal="left" wrapText="1"/>
    </xf>
    <xf numFmtId="0" fontId="42" fillId="0" borderId="12" xfId="0" applyFont="1" applyBorder="1" applyAlignment="1">
      <alignment horizontal="left" wrapText="1"/>
    </xf>
    <xf numFmtId="0" fontId="42" fillId="0" borderId="19" xfId="0" applyFont="1" applyBorder="1" applyAlignment="1">
      <alignment horizontal="left" wrapText="1"/>
    </xf>
    <xf numFmtId="0" fontId="42" fillId="0" borderId="20" xfId="0" applyFont="1" applyBorder="1" applyAlignment="1">
      <alignment horizontal="left" wrapText="1"/>
    </xf>
    <xf numFmtId="0" fontId="42" fillId="0" borderId="21" xfId="0" applyFont="1" applyBorder="1" applyAlignment="1">
      <alignment horizontal="lef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7"/>
  <sheetViews>
    <sheetView tabSelected="1" view="pageBreakPreview" zoomScale="73" zoomScaleSheetLayoutView="73" zoomScalePageLayoutView="0" workbookViewId="0" topLeftCell="A1">
      <selection activeCell="I31" sqref="I31"/>
    </sheetView>
  </sheetViews>
  <sheetFormatPr defaultColWidth="77.57421875" defaultRowHeight="15"/>
  <cols>
    <col min="1" max="1" width="11.57421875" style="1" customWidth="1"/>
    <col min="2" max="2" width="13.8515625" style="1" customWidth="1"/>
    <col min="3" max="3" width="18.7109375" style="1" customWidth="1"/>
    <col min="4" max="4" width="61.421875" style="1" customWidth="1"/>
    <col min="5" max="5" width="13.57421875" style="1" customWidth="1"/>
    <col min="6" max="6" width="12.140625" style="1" customWidth="1"/>
    <col min="7" max="7" width="15.421875" style="1" customWidth="1"/>
    <col min="8" max="8" width="18.28125" style="1" customWidth="1"/>
    <col min="9" max="16384" width="77.57421875" style="1" customWidth="1"/>
  </cols>
  <sheetData>
    <row r="1" spans="1:8" ht="33.75" customHeight="1">
      <c r="A1" s="36" t="s">
        <v>19</v>
      </c>
      <c r="B1" s="36"/>
      <c r="C1" s="36"/>
      <c r="D1" s="36"/>
      <c r="E1" s="36"/>
      <c r="F1" s="36"/>
      <c r="G1" s="36"/>
      <c r="H1" s="36"/>
    </row>
    <row r="2" spans="1:8" ht="12" customHeight="1">
      <c r="A2" s="34"/>
      <c r="B2" s="34"/>
      <c r="C2" s="34"/>
      <c r="D2" s="34"/>
      <c r="E2" s="34"/>
      <c r="F2" s="34"/>
      <c r="G2" s="34"/>
      <c r="H2" s="34"/>
    </row>
    <row r="3" spans="1:8" ht="12">
      <c r="A3" s="37" t="s">
        <v>20</v>
      </c>
      <c r="B3" s="37"/>
      <c r="C3" s="37"/>
      <c r="D3" s="37"/>
      <c r="E3" s="37"/>
      <c r="F3" s="37"/>
      <c r="G3" s="37"/>
      <c r="H3" s="37"/>
    </row>
    <row r="4" spans="3:7" ht="12">
      <c r="C4" s="2"/>
      <c r="D4" s="2"/>
      <c r="E4" s="2"/>
      <c r="F4" s="2"/>
      <c r="G4" s="2"/>
    </row>
    <row r="5" spans="1:8" ht="12">
      <c r="A5" s="18" t="s">
        <v>7</v>
      </c>
      <c r="B5" s="42" t="s">
        <v>6</v>
      </c>
      <c r="C5" s="42"/>
      <c r="D5" s="42"/>
      <c r="E5" s="6" t="s">
        <v>0</v>
      </c>
      <c r="F5" s="6" t="s">
        <v>1</v>
      </c>
      <c r="G5" s="6" t="s">
        <v>2</v>
      </c>
      <c r="H5" s="19" t="s">
        <v>3</v>
      </c>
    </row>
    <row r="6" spans="1:8" ht="12">
      <c r="A6" s="14"/>
      <c r="B6" s="15"/>
      <c r="C6" s="15"/>
      <c r="D6" s="15"/>
      <c r="E6" s="16"/>
      <c r="F6" s="16"/>
      <c r="G6" s="16"/>
      <c r="H6" s="15"/>
    </row>
    <row r="7" spans="1:8" ht="303" customHeight="1">
      <c r="A7" s="38"/>
      <c r="B7" s="47" t="s">
        <v>21</v>
      </c>
      <c r="C7" s="48"/>
      <c r="D7" s="49"/>
      <c r="E7" s="17"/>
      <c r="F7" s="17"/>
      <c r="G7" s="17"/>
      <c r="H7" s="17"/>
    </row>
    <row r="8" spans="1:8" ht="388.5" customHeight="1">
      <c r="A8" s="39"/>
      <c r="B8" s="43" t="s">
        <v>22</v>
      </c>
      <c r="C8" s="44"/>
      <c r="D8" s="45"/>
      <c r="E8" s="3"/>
      <c r="F8" s="3"/>
      <c r="G8" s="4"/>
      <c r="H8" s="4"/>
    </row>
    <row r="9" spans="1:8" ht="15" customHeight="1">
      <c r="A9" s="30">
        <v>1</v>
      </c>
      <c r="B9" s="41" t="s">
        <v>16</v>
      </c>
      <c r="C9" s="41"/>
      <c r="D9" s="41"/>
      <c r="E9" s="3"/>
      <c r="F9" s="3"/>
      <c r="G9" s="4"/>
      <c r="H9" s="4"/>
    </row>
    <row r="10" spans="1:8" ht="12">
      <c r="A10" s="29"/>
      <c r="B10" s="46" t="s">
        <v>13</v>
      </c>
      <c r="C10" s="46"/>
      <c r="D10" s="46"/>
      <c r="E10" s="9" t="s">
        <v>14</v>
      </c>
      <c r="F10" s="9">
        <v>1</v>
      </c>
      <c r="G10" s="5">
        <v>64000000</v>
      </c>
      <c r="H10" s="5">
        <f>F10*G10</f>
        <v>64000000</v>
      </c>
    </row>
    <row r="11" spans="1:8" ht="12">
      <c r="A11" s="20"/>
      <c r="B11" s="5" t="s">
        <v>5</v>
      </c>
      <c r="C11" s="22"/>
      <c r="D11" s="23"/>
      <c r="E11" s="21"/>
      <c r="F11" s="9"/>
      <c r="G11" s="5"/>
      <c r="H11" s="5">
        <f>H10*0.16</f>
        <v>10240000</v>
      </c>
    </row>
    <row r="12" spans="7:8" ht="12">
      <c r="G12" s="6" t="s">
        <v>4</v>
      </c>
      <c r="H12" s="24">
        <f>SUM(H10:H11)</f>
        <v>74240000</v>
      </c>
    </row>
    <row r="13" spans="1:8" ht="12">
      <c r="A13" s="32">
        <v>2</v>
      </c>
      <c r="B13" s="33" t="s">
        <v>17</v>
      </c>
      <c r="C13" s="33"/>
      <c r="D13" s="33"/>
      <c r="E13" s="26"/>
      <c r="F13" s="27"/>
      <c r="G13" s="6"/>
      <c r="H13" s="24"/>
    </row>
    <row r="14" spans="1:8" ht="12" customHeight="1">
      <c r="A14" s="29"/>
      <c r="B14" s="35" t="s">
        <v>23</v>
      </c>
      <c r="C14" s="35"/>
      <c r="D14" s="35"/>
      <c r="E14" s="9" t="s">
        <v>0</v>
      </c>
      <c r="F14" s="9">
        <v>1</v>
      </c>
      <c r="G14" s="5">
        <v>10500000</v>
      </c>
      <c r="H14" s="5">
        <v>10500000</v>
      </c>
    </row>
    <row r="15" spans="1:8" ht="12">
      <c r="A15" s="32"/>
      <c r="B15" s="33"/>
      <c r="C15" s="33"/>
      <c r="D15" s="33"/>
      <c r="E15" s="26"/>
      <c r="F15" s="27"/>
      <c r="G15" s="6" t="s">
        <v>4</v>
      </c>
      <c r="H15" s="24">
        <f>SUM(H14)</f>
        <v>10500000</v>
      </c>
    </row>
    <row r="16" spans="1:8" ht="21" customHeight="1">
      <c r="A16" s="29"/>
      <c r="B16" s="40" t="s">
        <v>24</v>
      </c>
      <c r="C16" s="40"/>
      <c r="D16" s="40"/>
      <c r="E16" s="9" t="s">
        <v>0</v>
      </c>
      <c r="F16" s="9">
        <v>1</v>
      </c>
      <c r="G16" s="5">
        <v>10500000</v>
      </c>
      <c r="H16" s="24">
        <f>SUM(H14)</f>
        <v>10500000</v>
      </c>
    </row>
    <row r="17" spans="1:8" ht="24">
      <c r="A17" s="8"/>
      <c r="B17" s="22" t="s">
        <v>25</v>
      </c>
      <c r="C17" s="22"/>
      <c r="D17" s="23"/>
      <c r="E17" s="21"/>
      <c r="F17" s="9"/>
      <c r="G17" s="5"/>
      <c r="H17" s="5">
        <f>H16*0.25</f>
        <v>2625000</v>
      </c>
    </row>
    <row r="18" spans="1:8" ht="12">
      <c r="A18" s="20"/>
      <c r="B18" s="35" t="s">
        <v>15</v>
      </c>
      <c r="C18" s="35"/>
      <c r="D18" s="35"/>
      <c r="E18" s="21"/>
      <c r="F18" s="9"/>
      <c r="G18" s="5"/>
      <c r="H18" s="5">
        <f>H16*0.05*0.16</f>
        <v>84000</v>
      </c>
    </row>
    <row r="19" spans="7:8" ht="12">
      <c r="G19" s="6" t="s">
        <v>4</v>
      </c>
      <c r="H19" s="7">
        <f>SUM(H16:H18)</f>
        <v>13209000</v>
      </c>
    </row>
    <row r="20" spans="2:4" ht="12">
      <c r="B20" s="31"/>
      <c r="C20" s="31"/>
      <c r="D20" s="31"/>
    </row>
    <row r="21" spans="1:8" ht="12">
      <c r="A21" s="25"/>
      <c r="B21" s="33" t="s">
        <v>18</v>
      </c>
      <c r="C21" s="33"/>
      <c r="D21" s="33"/>
      <c r="E21" s="26"/>
      <c r="F21" s="26"/>
      <c r="G21" s="27"/>
      <c r="H21" s="28">
        <f>H12+H19</f>
        <v>87449000</v>
      </c>
    </row>
    <row r="24" ht="12">
      <c r="B24" s="13"/>
    </row>
    <row r="25" spans="2:6" ht="12.75">
      <c r="B25" s="10" t="s">
        <v>10</v>
      </c>
      <c r="C25" s="11"/>
      <c r="D25" s="12"/>
      <c r="E25" s="11" t="s">
        <v>11</v>
      </c>
      <c r="F25" s="10"/>
    </row>
    <row r="26" spans="2:6" ht="12.75">
      <c r="B26" s="10" t="s">
        <v>8</v>
      </c>
      <c r="C26" s="11"/>
      <c r="D26" s="10" t="s">
        <v>12</v>
      </c>
      <c r="F26" s="10"/>
    </row>
    <row r="27" spans="2:5" ht="12">
      <c r="B27" s="1" t="s">
        <v>9</v>
      </c>
      <c r="E27" s="1" t="s">
        <v>9</v>
      </c>
    </row>
  </sheetData>
  <sheetProtection/>
  <mergeCells count="11">
    <mergeCell ref="B14:D14"/>
    <mergeCell ref="B18:D18"/>
    <mergeCell ref="A1:H1"/>
    <mergeCell ref="A3:H3"/>
    <mergeCell ref="A7:A8"/>
    <mergeCell ref="B16:D16"/>
    <mergeCell ref="B9:D9"/>
    <mergeCell ref="B5:D5"/>
    <mergeCell ref="B8:D8"/>
    <mergeCell ref="B10:D10"/>
    <mergeCell ref="B7:D7"/>
  </mergeCells>
  <printOptions/>
  <pageMargins left="0.7086614173228347" right="0.7086614173228347" top="0.7480314960629921" bottom="0.7480314960629921" header="0.31496062992125984" footer="0.31496062992125984"/>
  <pageSetup fitToWidth="0" fitToHeight="1" horizontalDpi="600" verticalDpi="600" orientation="landscape" paperSize="9" scale="4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2006-09-12T12:46:56Z</dcterms:created>
  <dcterms:modified xsi:type="dcterms:W3CDTF">2011-10-21T21:19:16Z</dcterms:modified>
  <cp:category/>
  <cp:version/>
  <cp:contentType/>
  <cp:contentStatus/>
</cp:coreProperties>
</file>